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d/Dropbox/TIA/Shared-Setups/CP351/Published PDF/Current/"/>
    </mc:Choice>
  </mc:AlternateContent>
  <xr:revisionPtr revIDLastSave="0" documentId="13_ncr:1_{340DDB90-5A51-EE45-B4FE-A5F6ECB1E43E}" xr6:coauthVersionLast="47" xr6:coauthVersionMax="47" xr10:uidLastSave="{00000000-0000-0000-0000-000000000000}"/>
  <bookViews>
    <workbookView xWindow="12940" yWindow="500" windowWidth="31460" windowHeight="28300" xr2:uid="{0E5786B3-0731-D34A-9812-D7FD03FF21E5}"/>
  </bookViews>
  <sheets>
    <sheet name="Documentation" sheetId="6" r:id="rId1"/>
    <sheet name="Schedule" sheetId="3" r:id="rId2"/>
    <sheet name="Tracking" sheetId="2" r:id="rId3"/>
    <sheet name="Revisions" sheetId="8" r:id="rId4"/>
  </sheets>
  <definedNames>
    <definedName name="_xlnm._FilterDatabase" localSheetId="1" hidden="1">Schedule!$B$5:$N$41</definedName>
    <definedName name="ActFDate">Schedule!$C$6:$C$41</definedName>
    <definedName name="CompFlag">Schedule!$D$6:$D$41</definedName>
    <definedName name="DayLookUp">#REF!</definedName>
    <definedName name="ExamDate">Schedule!#REF!</definedName>
    <definedName name="LessonDays">#REF!</definedName>
    <definedName name="MasterTable">#REF!</definedName>
    <definedName name="PgCnt">Schedule!$K$6:$K$41</definedName>
    <definedName name="_xlnm.Print_Area" localSheetId="0">Documentation!$A$1:$N$23</definedName>
    <definedName name="_xlnm.Print_Titles" localSheetId="1">Schedule!$1:$5</definedName>
    <definedName name="StartDate">Schedule!$E$1</definedName>
    <definedName name="TargetDays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3" l="1"/>
  <c r="M8" i="3"/>
  <c r="N8" i="3" s="1"/>
  <c r="L9" i="3"/>
  <c r="M9" i="3"/>
  <c r="N9" i="3" s="1"/>
  <c r="L10" i="3"/>
  <c r="M10" i="3"/>
  <c r="L11" i="3"/>
  <c r="M11" i="3"/>
  <c r="L12" i="3"/>
  <c r="M12" i="3"/>
  <c r="N12" i="3" s="1"/>
  <c r="L13" i="3"/>
  <c r="M13" i="3"/>
  <c r="N13" i="3" s="1"/>
  <c r="L14" i="3"/>
  <c r="M14" i="3"/>
  <c r="N14" i="3" s="1"/>
  <c r="L15" i="3"/>
  <c r="M15" i="3"/>
  <c r="N15" i="3" s="1"/>
  <c r="L16" i="3"/>
  <c r="M16" i="3"/>
  <c r="N16" i="3" s="1"/>
  <c r="L17" i="3"/>
  <c r="M17" i="3"/>
  <c r="N17" i="3" s="1"/>
  <c r="L18" i="3"/>
  <c r="M18" i="3"/>
  <c r="N18" i="3" s="1"/>
  <c r="L19" i="3"/>
  <c r="M19" i="3"/>
  <c r="N19" i="3" s="1"/>
  <c r="L20" i="3"/>
  <c r="M20" i="3"/>
  <c r="N20" i="3" s="1"/>
  <c r="L21" i="3"/>
  <c r="M21" i="3"/>
  <c r="L22" i="3"/>
  <c r="M22" i="3"/>
  <c r="L23" i="3"/>
  <c r="M23" i="3"/>
  <c r="N23" i="3" s="1"/>
  <c r="L24" i="3"/>
  <c r="M24" i="3"/>
  <c r="L25" i="3"/>
  <c r="M25" i="3"/>
  <c r="N25" i="3" s="1"/>
  <c r="L26" i="3"/>
  <c r="M26" i="3"/>
  <c r="N26" i="3" s="1"/>
  <c r="L27" i="3"/>
  <c r="M27" i="3"/>
  <c r="L29" i="3"/>
  <c r="M29" i="3"/>
  <c r="N29" i="3" s="1"/>
  <c r="L30" i="3"/>
  <c r="M30" i="3"/>
  <c r="L31" i="3"/>
  <c r="M31" i="3"/>
  <c r="N31" i="3" s="1"/>
  <c r="L32" i="3"/>
  <c r="M32" i="3"/>
  <c r="L33" i="3"/>
  <c r="M33" i="3"/>
  <c r="L34" i="3"/>
  <c r="M34" i="3"/>
  <c r="L35" i="3"/>
  <c r="M35" i="3"/>
  <c r="L36" i="3"/>
  <c r="M36" i="3"/>
  <c r="N36" i="3" s="1"/>
  <c r="L38" i="3"/>
  <c r="M38" i="3"/>
  <c r="L37" i="3"/>
  <c r="M37" i="3"/>
  <c r="L39" i="3"/>
  <c r="M39" i="3"/>
  <c r="L40" i="3"/>
  <c r="M40" i="3"/>
  <c r="L41" i="3"/>
  <c r="M41" i="3"/>
  <c r="N41" i="3" s="1"/>
  <c r="M7" i="3"/>
  <c r="L7" i="3"/>
  <c r="N10" i="3" l="1"/>
  <c r="N30" i="3"/>
  <c r="N39" i="3"/>
  <c r="N34" i="3"/>
  <c r="N27" i="3"/>
  <c r="N38" i="3"/>
  <c r="N37" i="3"/>
  <c r="N7" i="3"/>
  <c r="N40" i="3"/>
  <c r="N32" i="3"/>
  <c r="N22" i="3"/>
  <c r="N11" i="3"/>
  <c r="N24" i="3"/>
  <c r="N33" i="3"/>
  <c r="N21" i="3"/>
  <c r="N35" i="3"/>
  <c r="K2" i="3"/>
  <c r="K3" i="3" l="1"/>
  <c r="K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Eddie Smith</author>
    <author>ES</author>
  </authors>
  <commentList>
    <comment ref="B5" authorId="0" shapeId="0" xr:uid="{584FC6C5-3BDB-1D42-8814-31483166D1DC}">
      <text>
        <r>
          <rPr>
            <b/>
            <sz val="10"/>
            <color rgb="FF000000"/>
            <rFont val="Tahoma"/>
            <family val="2"/>
          </rPr>
          <t>Eddie Smith: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Fill in any schedule you like here</t>
        </r>
      </text>
    </comment>
    <comment ref="K5" authorId="1" shapeId="0" xr:uid="{00000000-0006-0000-0100-000001000000}">
      <text>
        <r>
          <rPr>
            <b/>
            <sz val="10"/>
            <color rgb="FF000000"/>
            <rFont val="Calibri"/>
            <family val="2"/>
          </rPr>
          <t>Source reading page count</t>
        </r>
      </text>
    </comment>
  </commentList>
</comments>
</file>

<file path=xl/sharedStrings.xml><?xml version="1.0" encoding="utf-8"?>
<sst xmlns="http://schemas.openxmlformats.org/spreadsheetml/2006/main" count="298" uniqueCount="175">
  <si>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</si>
  <si>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</si>
  <si>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</si>
  <si>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</si>
  <si>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</si>
  <si>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</si>
  <si>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</si>
  <si>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</si>
  <si>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</si>
  <si>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No</t>
  </si>
  <si>
    <t>Syllabus Source</t>
  </si>
  <si>
    <t>Lesson</t>
  </si>
  <si>
    <t>Number</t>
  </si>
  <si>
    <t>Seminar Section</t>
  </si>
  <si>
    <t>Seminar Subsection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</si>
  <si>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</si>
  <si>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</si>
  <si>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Complete introduction section of online seminar</t>
  </si>
  <si>
    <t>Developed by The Infinite Actuary</t>
  </si>
  <si>
    <t>Tracking Progress</t>
  </si>
  <si>
    <t>If the blue line is above the green line, you are ahead of schedule based on page count.</t>
  </si>
  <si>
    <t>Date</t>
  </si>
  <si>
    <t>Version</t>
  </si>
  <si>
    <t>Changes</t>
  </si>
  <si>
    <t>This tab summarizes any revisions to the study schedule during the exam sitting. The</t>
  </si>
  <si>
    <t>version number can be found on the end of the spreadsheet file name.</t>
  </si>
  <si>
    <t>Revision History</t>
  </si>
  <si>
    <t>Please see the Revisions tab for a history of changes in this spreadsheet. We occassionally make updates</t>
  </si>
  <si>
    <t>Syllabus Changes</t>
  </si>
  <si>
    <t>Syllabus Page Range</t>
  </si>
  <si>
    <t>All</t>
  </si>
  <si>
    <t>and corrections.</t>
  </si>
  <si>
    <t>The Infinite Actuary.</t>
  </si>
  <si>
    <t>When it comes to tracking your progress, we highly recommend using the Today view built into the TIA Study website (and apps).</t>
  </si>
  <si>
    <t>However, you can use this spreadsheet to as another check on your overall progress or general reference for the course layout.</t>
  </si>
  <si>
    <t>The order of the lessons matches the order presented in the course (in TIA Study), and we feel that this is the most logical</t>
  </si>
  <si>
    <t xml:space="preserve">order to study the syllabus readings in an effort to make the most efficient use of your study time and increase your chances </t>
  </si>
  <si>
    <t>of passing.</t>
  </si>
  <si>
    <t>The Tracking tab will show your actual progress against your planned progress if you choose to use this spreadsheet in that way.</t>
  </si>
  <si>
    <t>Simply mark the reading as Complete = "Yes" in the "Completed?" column. However, as noted above, the Today view in TIA</t>
  </si>
  <si>
    <t>Study is probably a better tool for staying on schedule.</t>
  </si>
  <si>
    <t>A.1.1</t>
  </si>
  <si>
    <t>A.1.2</t>
  </si>
  <si>
    <t>A.1.3</t>
  </si>
  <si>
    <t>A.2.1</t>
  </si>
  <si>
    <t>A.2.2</t>
  </si>
  <si>
    <t>A.2.3</t>
  </si>
  <si>
    <t>A.2.4</t>
  </si>
  <si>
    <t>B.1.1</t>
  </si>
  <si>
    <t>B.1.2</t>
  </si>
  <si>
    <t>B.1.3</t>
  </si>
  <si>
    <t>B.1.4</t>
  </si>
  <si>
    <t>B.1.5</t>
  </si>
  <si>
    <t>C.1.1</t>
  </si>
  <si>
    <t>C.1.2</t>
  </si>
  <si>
    <t>Fall 2025 version posted</t>
  </si>
  <si>
    <t>C.2.1</t>
  </si>
  <si>
    <t>C.2.2</t>
  </si>
  <si>
    <t>C.2.3</t>
  </si>
  <si>
    <t>C.2.4</t>
  </si>
  <si>
    <t>This spreadsheet tracks your study progress for the CP-351 Exam (Nov 2025 / Mar 2026 / Jul 2026) and was developed by</t>
  </si>
  <si>
    <t>Debuting Fall 2025, CP-351 is essentially an entirely new exam. Though the SOA transition credit table maps the old</t>
  </si>
  <si>
    <t>LAM exam to CP-351 for exam credit, only two LAM readings were retained for the CP-351 syllabus. However,</t>
  </si>
  <si>
    <t>a number of other CP-351 readings were imported from other pre-Fall 2025 exams such as ERM and QFI IRM.</t>
  </si>
  <si>
    <t>We decided to completely rebuild our course due to the significance of these syllabus changes and are releasing</t>
  </si>
  <si>
    <t xml:space="preserve">Sections in order (A, B, C). </t>
  </si>
  <si>
    <t>FERM Ch 8: Risk Identification</t>
  </si>
  <si>
    <t>QERM Ch. 2: Risk Taxonomy</t>
  </si>
  <si>
    <t>CP351-104-25: Life Insurance Risk, Capital, and ALM in the Age of Uncertainty - Paper 1 - Risk Inventory, Taxonomy, Calibration</t>
  </si>
  <si>
    <t>CP351-100-25: IAA Risk Book - Asset Liability Management Techniques and Practices for Insurance Companies</t>
  </si>
  <si>
    <t>CP351-105-25: Chapter 16 of Asset/Liability Management of Financial Institutions, Tilman 2003.</t>
  </si>
  <si>
    <t>FERM Ch 20 (Sections 1/2/4/6/8/10)</t>
  </si>
  <si>
    <t>CP351-102-25: Case Study on General American</t>
  </si>
  <si>
    <t>What Can Insurers and Pension Funds Learn from Bank Failures</t>
  </si>
  <si>
    <t>CP351-103-25: Risk Management Lessons Learned From SVB</t>
  </si>
  <si>
    <t>CP351-107-25: Key Rate Durations: Measures of Interest Rate Risk</t>
  </si>
  <si>
    <t>QERM Ch 8: Market Risk Models</t>
  </si>
  <si>
    <t>CP351-108-25: Life Insurance Risk, Capital, and ALM in the Age of Uncertainty - Paper 2 - Risk models and monitoring, and management implications</t>
  </si>
  <si>
    <t>CP351-109-25: IAIS Application Paper on Liquidity Risk Management</t>
  </si>
  <si>
    <t>CP351-110-25: New Frontiers: Backing Long-term Insurance Liabilities with Non-fixed-income Assets</t>
  </si>
  <si>
    <t>CP351-114-25: Chapter 3 of Modelling In Life Insurance: A Management Perspective, Laurent</t>
  </si>
  <si>
    <t>Handbook of ALM Ch. 13</t>
  </si>
  <si>
    <t>Handbook of ALM Ch. 18</t>
  </si>
  <si>
    <t>QERM Ch 6: Copulas</t>
  </si>
  <si>
    <t>CP351-112-25: The Devil is in the Tails: Actuarial Mathematics and the Subprime Mortgage Crisis</t>
  </si>
  <si>
    <t>QERM Ch 7: Stress Testing</t>
  </si>
  <si>
    <t>QERM Ch 14: Model Risk and Governance</t>
  </si>
  <si>
    <t>QERM Ch 15: Risk Mitigation Using Options and Derivatives</t>
  </si>
  <si>
    <t xml:space="preserve">Fixed Income Securities (2010 version) Ch. 5: Forwards and Swaps </t>
  </si>
  <si>
    <t xml:space="preserve">Fixed Income Securities (2010 version) Ch. 6: Futures and Options </t>
  </si>
  <si>
    <t>A. Objectives of ALM</t>
  </si>
  <si>
    <t>B. Measuring Risks from Assets and Liabilities</t>
  </si>
  <si>
    <t>C. Tools and Strategies to Manage ALM Risks</t>
  </si>
  <si>
    <t>A.1. Risk Identification and Taxonomy</t>
  </si>
  <si>
    <t>A.2. Introductory ALM Concepts</t>
  </si>
  <si>
    <t>A.3. Case Studies in Risk Management</t>
  </si>
  <si>
    <t>B.1. Interest Rate Risk Measures</t>
  </si>
  <si>
    <t>B.2. Market and Other Risk Measurement Topics</t>
  </si>
  <si>
    <t>C.1. General ALM Modeling Topics</t>
  </si>
  <si>
    <t>C.2. Derivatives, Options, and Related Hedging Tools</t>
  </si>
  <si>
    <t>A.3.1</t>
  </si>
  <si>
    <t>A.3.2</t>
  </si>
  <si>
    <t>A.3.3</t>
  </si>
  <si>
    <t>A.3.4</t>
  </si>
  <si>
    <t>B.2.1</t>
  </si>
  <si>
    <t>B.2.2</t>
  </si>
  <si>
    <t>B.2.3</t>
  </si>
  <si>
    <t>B.2.4</t>
  </si>
  <si>
    <t>B.2.5</t>
  </si>
  <si>
    <t>C.1.3</t>
  </si>
  <si>
    <t>C.1.4</t>
  </si>
  <si>
    <t>C.1.5</t>
  </si>
  <si>
    <t>C.1.6</t>
  </si>
  <si>
    <t>C.1.7</t>
  </si>
  <si>
    <t>C.1.8</t>
  </si>
  <si>
    <t>C.2.5</t>
  </si>
  <si>
    <t>Financial Enterprise Risk Management, Sweeting, 2nd ed., 2017 (Ch. 8)</t>
  </si>
  <si>
    <t>Quantitative Enterprise Risk Management, Hardy, Mary and Saunders, David, 2022</t>
  </si>
  <si>
    <t>Ch. 2</t>
  </si>
  <si>
    <t>CP351-104: Risk Inventory, Taxonomy, Calibration</t>
  </si>
  <si>
    <t>CP351-101: ALM for Life, Annuities, and Pensions (Sec 1-3)</t>
  </si>
  <si>
    <t>CP351-101-25: ALM for Life, Annuities, and Pensions</t>
  </si>
  <si>
    <t>Sections 1-3</t>
  </si>
  <si>
    <t>CP351-100: IAA Risk Book - ALM</t>
  </si>
  <si>
    <t>CP351-105: ALM of Financial Institutions Ch. 16</t>
  </si>
  <si>
    <t>CP351-106: Liability Driven Investment Explained Ch. 1-2</t>
  </si>
  <si>
    <t>CP351-106-25: Liability Driven Investment Explained</t>
  </si>
  <si>
    <t>Ch. 1-2</t>
  </si>
  <si>
    <t>Financial Enterprise Risk Management, Sweeting, 2nd ed., 2017 (Ch. 20)</t>
  </si>
  <si>
    <t>Sections 1/2/4/6/8/10</t>
  </si>
  <si>
    <t>CP351-102: Case Study on General American</t>
  </si>
  <si>
    <t>CP351-103: Risk Management Lessons Learned From SVB</t>
  </si>
  <si>
    <t>CP351-107: Key Rate Durations: Measures of Interest Rate Risk</t>
  </si>
  <si>
    <t>FIS, 4th ed. Ch 4: DV01, Duration, and Convexity</t>
  </si>
  <si>
    <t>FIS, 4th ed. Ch 5: Key-Rate, Partial, and Forward-Bucket ‘01s and Durations</t>
  </si>
  <si>
    <t>FIS, 4th ed. Ch 6: Regression Hedging and PCA</t>
  </si>
  <si>
    <t>Ch. 8</t>
  </si>
  <si>
    <t>Understanding the Connection Between RW and RN Generators</t>
  </si>
  <si>
    <t>Understanding the Connection Between RW and RN Generators, Strommen, 2022</t>
  </si>
  <si>
    <t>Sections 1-5</t>
  </si>
  <si>
    <t>CP351-108: Risk models, monitoring, and management implications</t>
  </si>
  <si>
    <t>CP351-109: IAIS Application Paper on Liquidity Risk Management</t>
  </si>
  <si>
    <t>CP351-110: Backing Long-term Insurance Liabilities with Non-fixed-income Assets</t>
  </si>
  <si>
    <t>CP351-113: ALM for Banks and Insurance Companies Ch. 4</t>
  </si>
  <si>
    <t>CP351-113-25: Chapter 4 of ALM for Banks and Insurance Companies, Habart</t>
  </si>
  <si>
    <t>Excluding 4.3.6</t>
  </si>
  <si>
    <t>CP351-114: Modelling In Life Insurance Ch. 3</t>
  </si>
  <si>
    <t>Handbook of Asset and Liability Management, Volume 2, Zenios, Stavros, and Ziemba, William, 2007</t>
  </si>
  <si>
    <t>Ch. 13</t>
  </si>
  <si>
    <t>Ch. 18</t>
  </si>
  <si>
    <t>Ch. 6</t>
  </si>
  <si>
    <t>CP351-112: The Devil is in the Tails</t>
  </si>
  <si>
    <t>Ch. 7</t>
  </si>
  <si>
    <t>Ch. 14</t>
  </si>
  <si>
    <t>Ch. 15</t>
  </si>
  <si>
    <t>CP351-101: ALM for Life, Annuities, and Pensions (Sec 5)</t>
  </si>
  <si>
    <t>Section 5</t>
  </si>
  <si>
    <t>CP351-106: Liability Driven Investment Explained Ch. 3-7</t>
  </si>
  <si>
    <t>Ch. 3-7</t>
  </si>
  <si>
    <t xml:space="preserve">FIS (2010 version) Ch. 5: Forwards and Swaps </t>
  </si>
  <si>
    <t>Ch. 5</t>
  </si>
  <si>
    <t xml:space="preserve">FIS (2010 version) Ch. 6: Futures and Options </t>
  </si>
  <si>
    <t>TIA's Fall 2025 CP-351 Course Layout</t>
  </si>
  <si>
    <t>For a detailed breakdown of how many Fall 2025 syllabi changed, please see here:</t>
  </si>
  <si>
    <t>https://www.theinfiniteactuary.com/files/TIA_Summary_of_Fall_2025_Changes.pdf</t>
  </si>
  <si>
    <t>Fixed Income Securities: Tools for Today’s Markets, Tuckman, Bruce and Serrat, Angel, 4 th Edition, 2022</t>
  </si>
  <si>
    <t>Ch. 4</t>
  </si>
  <si>
    <t>Corrected page count for CP351-102: Case Study on General American</t>
  </si>
  <si>
    <t>CP351-101: ALM for Life, Annuities, and Pensions - Sec 4</t>
  </si>
  <si>
    <t>Section 4</t>
  </si>
  <si>
    <t>CP351-101: ALM for Life, Annuities, and Pensions - Sec 6</t>
  </si>
  <si>
    <t>Section 6</t>
  </si>
  <si>
    <t>B.1.6</t>
  </si>
  <si>
    <t>Slight revisions to the order of the material in Section B</t>
  </si>
  <si>
    <t>Slight revisions to the order of the material in Section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</si>
</sst>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Calibri"/>
      <family val="2"/>
    </font>
    <font>
      <b/>
      <sz val="22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3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9" fontId="4" fillId="3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0" fillId="5" borderId="0" xfId="0" applyFill="1"/>
    <xf numFmtId="0" fontId="3" fillId="5" borderId="0" xfId="0" applyFont="1" applyFill="1"/>
    <xf numFmtId="0" fontId="14" fillId="5" borderId="0" xfId="0" applyFont="1" applyFill="1"/>
    <xf numFmtId="0" fontId="18" fillId="0" borderId="0" xfId="0" applyFont="1" applyAlignment="1" applyProtection="1">
      <alignment horizontal="left" vertical="center"/>
      <protection locked="0"/>
    </xf>
  </cellXfs>
  <cellStyles count="130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Normal" xfId="0" builtinId="0"/>
    <cellStyle name="Normal 2" xfId="13" xr:uid="{00000000-0005-0000-0000-000081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LFV-U</a:t>
            </a:r>
            <a:r>
              <a:rPr lang="en-US" sz="2800" baseline="0"/>
              <a:t> 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Schedule!$L$5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Schedule!$B$6:$B$41</c:f>
              <c:numCache>
                <c:formatCode>m/d/yy</c:formatCode>
                <c:ptCount val="36"/>
              </c:numCache>
            </c:numRef>
          </c:cat>
          <c:val>
            <c:numRef>
              <c:f>Schedule!$L$6:$L$41</c:f>
              <c:numCache>
                <c:formatCode>0</c:formatCode>
                <c:ptCount val="36"/>
                <c:pt idx="1">
                  <c:v>8</c:v>
                </c:pt>
                <c:pt idx="2">
                  <c:v>40</c:v>
                </c:pt>
                <c:pt idx="3">
                  <c:v>55</c:v>
                </c:pt>
                <c:pt idx="4">
                  <c:v>63</c:v>
                </c:pt>
                <c:pt idx="5">
                  <c:v>94</c:v>
                </c:pt>
                <c:pt idx="6">
                  <c:v>105</c:v>
                </c:pt>
                <c:pt idx="7">
                  <c:v>115</c:v>
                </c:pt>
                <c:pt idx="8">
                  <c:v>130</c:v>
                </c:pt>
                <c:pt idx="9">
                  <c:v>131</c:v>
                </c:pt>
                <c:pt idx="10">
                  <c:v>142</c:v>
                </c:pt>
                <c:pt idx="11">
                  <c:v>147</c:v>
                </c:pt>
                <c:pt idx="12">
                  <c:v>183</c:v>
                </c:pt>
                <c:pt idx="13">
                  <c:v>194</c:v>
                </c:pt>
                <c:pt idx="14">
                  <c:v>210</c:v>
                </c:pt>
                <c:pt idx="15">
                  <c:v>242</c:v>
                </c:pt>
                <c:pt idx="16">
                  <c:v>259</c:v>
                </c:pt>
                <c:pt idx="17">
                  <c:v>282</c:v>
                </c:pt>
                <c:pt idx="18">
                  <c:v>317</c:v>
                </c:pt>
                <c:pt idx="19">
                  <c:v>337</c:v>
                </c:pt>
                <c:pt idx="20">
                  <c:v>354</c:v>
                </c:pt>
                <c:pt idx="21">
                  <c:v>379</c:v>
                </c:pt>
                <c:pt idx="23">
                  <c:v>428</c:v>
                </c:pt>
                <c:pt idx="24">
                  <c:v>445</c:v>
                </c:pt>
                <c:pt idx="25">
                  <c:v>481</c:v>
                </c:pt>
                <c:pt idx="26">
                  <c:v>513</c:v>
                </c:pt>
                <c:pt idx="27">
                  <c:v>552</c:v>
                </c:pt>
                <c:pt idx="28">
                  <c:v>583</c:v>
                </c:pt>
                <c:pt idx="29">
                  <c:v>613</c:v>
                </c:pt>
                <c:pt idx="30">
                  <c:v>638</c:v>
                </c:pt>
                <c:pt idx="31">
                  <c:v>671</c:v>
                </c:pt>
                <c:pt idx="32">
                  <c:v>671</c:v>
                </c:pt>
                <c:pt idx="33">
                  <c:v>706</c:v>
                </c:pt>
                <c:pt idx="34">
                  <c:v>752</c:v>
                </c:pt>
                <c:pt idx="35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9-E747-B08D-1AB520FE418D}"/>
            </c:ext>
          </c:extLst>
        </c:ser>
        <c:ser>
          <c:idx val="2"/>
          <c:order val="1"/>
          <c:tx>
            <c:strRef>
              <c:f>Schedule!$M$5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Schedule!$B$6:$B$41</c:f>
              <c:numCache>
                <c:formatCode>m/d/yy</c:formatCode>
                <c:ptCount val="36"/>
              </c:numCache>
            </c:numRef>
          </c:cat>
          <c:val>
            <c:numRef>
              <c:f>Schedule!$M$6:$M$41</c:f>
              <c:numCache>
                <c:formatCode>General</c:formatCode>
                <c:ptCount val="3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9-E747-B08D-1AB520FE4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810160"/>
        <c:axId val="1121892768"/>
      </c:lineChart>
      <c:catAx>
        <c:axId val="1200810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892768"/>
        <c:crosses val="autoZero"/>
        <c:auto val="1"/>
        <c:lblAlgn val="ctr"/>
        <c:lblOffset val="100"/>
        <c:noMultiLvlLbl val="1"/>
      </c:catAx>
      <c:valAx>
        <c:axId val="112189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81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CP-351</a:t>
            </a:r>
            <a:r>
              <a:rPr lang="en-US" sz="2800" baseline="0"/>
              <a:t> 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Schedule!$L$5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Schedule!$B$6:$B$41</c:f>
              <c:numCache>
                <c:formatCode>m/d/yy</c:formatCode>
                <c:ptCount val="36"/>
              </c:numCache>
            </c:numRef>
          </c:cat>
          <c:val>
            <c:numRef>
              <c:f>Schedule!$L$6:$L$41</c:f>
              <c:numCache>
                <c:formatCode>0</c:formatCode>
                <c:ptCount val="36"/>
                <c:pt idx="1">
                  <c:v>8</c:v>
                </c:pt>
                <c:pt idx="2">
                  <c:v>40</c:v>
                </c:pt>
                <c:pt idx="3">
                  <c:v>55</c:v>
                </c:pt>
                <c:pt idx="4">
                  <c:v>63</c:v>
                </c:pt>
                <c:pt idx="5">
                  <c:v>94</c:v>
                </c:pt>
                <c:pt idx="6">
                  <c:v>105</c:v>
                </c:pt>
                <c:pt idx="7">
                  <c:v>115</c:v>
                </c:pt>
                <c:pt idx="8">
                  <c:v>130</c:v>
                </c:pt>
                <c:pt idx="9">
                  <c:v>131</c:v>
                </c:pt>
                <c:pt idx="10">
                  <c:v>142</c:v>
                </c:pt>
                <c:pt idx="11">
                  <c:v>147</c:v>
                </c:pt>
                <c:pt idx="12">
                  <c:v>183</c:v>
                </c:pt>
                <c:pt idx="13">
                  <c:v>194</c:v>
                </c:pt>
                <c:pt idx="14">
                  <c:v>210</c:v>
                </c:pt>
                <c:pt idx="15">
                  <c:v>242</c:v>
                </c:pt>
                <c:pt idx="16">
                  <c:v>259</c:v>
                </c:pt>
                <c:pt idx="17">
                  <c:v>282</c:v>
                </c:pt>
                <c:pt idx="18">
                  <c:v>317</c:v>
                </c:pt>
                <c:pt idx="19">
                  <c:v>337</c:v>
                </c:pt>
                <c:pt idx="20">
                  <c:v>354</c:v>
                </c:pt>
                <c:pt idx="21">
                  <c:v>379</c:v>
                </c:pt>
                <c:pt idx="23">
                  <c:v>428</c:v>
                </c:pt>
                <c:pt idx="24">
                  <c:v>445</c:v>
                </c:pt>
                <c:pt idx="25">
                  <c:v>481</c:v>
                </c:pt>
                <c:pt idx="26">
                  <c:v>513</c:v>
                </c:pt>
                <c:pt idx="27">
                  <c:v>552</c:v>
                </c:pt>
                <c:pt idx="28">
                  <c:v>583</c:v>
                </c:pt>
                <c:pt idx="29">
                  <c:v>613</c:v>
                </c:pt>
                <c:pt idx="30">
                  <c:v>638</c:v>
                </c:pt>
                <c:pt idx="31">
                  <c:v>671</c:v>
                </c:pt>
                <c:pt idx="32">
                  <c:v>671</c:v>
                </c:pt>
                <c:pt idx="33">
                  <c:v>706</c:v>
                </c:pt>
                <c:pt idx="34">
                  <c:v>752</c:v>
                </c:pt>
                <c:pt idx="35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A-7546-AFAC-2CA8DA3A5B60}"/>
            </c:ext>
          </c:extLst>
        </c:ser>
        <c:ser>
          <c:idx val="2"/>
          <c:order val="1"/>
          <c:tx>
            <c:strRef>
              <c:f>Schedule!$M$5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Schedule!$B$6:$B$41</c:f>
              <c:numCache>
                <c:formatCode>m/d/yy</c:formatCode>
                <c:ptCount val="36"/>
              </c:numCache>
            </c:numRef>
          </c:cat>
          <c:val>
            <c:numRef>
              <c:f>Schedule!$M$6:$M$41</c:f>
              <c:numCache>
                <c:formatCode>General</c:formatCode>
                <c:ptCount val="3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A-7546-AFAC-2CA8DA3A5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470080"/>
        <c:axId val="1202953904"/>
      </c:lineChart>
      <c:catAx>
        <c:axId val="115847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2953904"/>
        <c:crosses val="autoZero"/>
        <c:auto val="1"/>
        <c:lblAlgn val="ctr"/>
        <c:lblOffset val="100"/>
        <c:noMultiLvlLbl val="1"/>
      </c:catAx>
      <c:valAx>
        <c:axId val="120295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47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5</xdr:col>
      <xdr:colOff>343476</xdr:colOff>
      <xdr:row>3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E64A29-4228-E443-8A24-B0F3D6835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"/>
          <a:ext cx="3708976" cy="63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212724</xdr:colOff>
      <xdr:row>0</xdr:row>
      <xdr:rowOff>177452</xdr:rowOff>
    </xdr:from>
    <xdr:to>
      <xdr:col>26</xdr:col>
      <xdr:colOff>619125</xdr:colOff>
      <xdr:row>54</xdr:row>
      <xdr:rowOff>28222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A36" sqref="A36"/>
    </sheetView>
  </sheetViews>
  <sheetFormatPr baseColWidth="10" defaultColWidth="8.83203125" defaultRowHeight="15" x14ac:dyDescent="0.2"/>
  <sheetData>
    <row r="1" spans="1:1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x14ac:dyDescent="0.2">
      <c r="A6" s="26" t="s">
        <v>18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x14ac:dyDescent="0.2">
      <c r="A7" s="26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x14ac:dyDescent="0.2">
      <c r="A8" s="25" t="s">
        <v>60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x14ac:dyDescent="0.2">
      <c r="A9" s="25" t="s">
        <v>32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">
      <c r="A11" s="25" t="s">
        <v>33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">
      <c r="A12" s="25" t="s">
        <v>34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">
      <c r="A14" s="25" t="s">
        <v>35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x14ac:dyDescent="0.2">
      <c r="A15" s="25" t="s">
        <v>36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x14ac:dyDescent="0.2">
      <c r="A16" s="25" t="s">
        <v>37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x14ac:dyDescent="0.2">
      <c r="A18" s="26" t="s">
        <v>19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x14ac:dyDescent="0.2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2">
      <c r="A20" s="25" t="s">
        <v>38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x14ac:dyDescent="0.2">
      <c r="A21" s="25" t="s">
        <v>39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x14ac:dyDescent="0.2">
      <c r="A22" s="25" t="s">
        <v>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x14ac:dyDescent="0.2">
      <c r="A24" s="26" t="s">
        <v>26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x14ac:dyDescent="0.2">
      <c r="A26" s="25" t="s">
        <v>27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2">
      <c r="A27" s="25" t="s">
        <v>31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x14ac:dyDescent="0.2">
      <c r="A29" s="26" t="s">
        <v>28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x14ac:dyDescent="0.2">
      <c r="A30" s="26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x14ac:dyDescent="0.2">
      <c r="A31" s="27" t="s">
        <v>61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x14ac:dyDescent="0.2">
      <c r="A32" s="27" t="s">
        <v>62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x14ac:dyDescent="0.2">
      <c r="A33" s="27" t="s">
        <v>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">
      <c r="A34" s="27" t="s">
        <v>64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x14ac:dyDescent="0.2">
      <c r="A35" s="27" t="s">
        <v>65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x14ac:dyDescent="0.2">
      <c r="A36" s="27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x14ac:dyDescent="0.2">
      <c r="A37" s="27" t="s">
        <v>163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x14ac:dyDescent="0.2">
      <c r="A39" s="25" t="s">
        <v>164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</sheetData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41"/>
  <sheetViews>
    <sheetView zoomScaleNormal="100" workbookViewId="0">
      <selection activeCell="G41" sqref="G41"/>
    </sheetView>
  </sheetViews>
  <sheetFormatPr baseColWidth="10" defaultColWidth="8.83203125" defaultRowHeight="15" x14ac:dyDescent="0.2"/>
  <cols>
    <col min="1" max="1" width="3.5" style="1" customWidth="1"/>
    <col min="2" max="3" width="11.5" style="1" customWidth="1"/>
    <col min="4" max="4" width="10.6640625" style="1" customWidth="1"/>
    <col min="5" max="5" width="28.33203125" style="1" customWidth="1"/>
    <col min="6" max="6" width="27.83203125" style="1" customWidth="1"/>
    <col min="7" max="7" width="7.5" style="1" bestFit="1" customWidth="1"/>
    <col min="8" max="8" width="53.6640625" style="1" bestFit="1" customWidth="1"/>
    <col min="9" max="10" width="17.1640625" style="4" customWidth="1"/>
    <col min="11" max="11" width="12.83203125" style="1" customWidth="1"/>
    <col min="12" max="12" width="14.5" style="1" customWidth="1"/>
    <col min="13" max="14" width="8.6640625" style="1" bestFit="1" customWidth="1"/>
    <col min="15" max="16384" width="8.83203125" style="1"/>
  </cols>
  <sheetData>
    <row r="1" spans="1:15" ht="23" customHeight="1" x14ac:dyDescent="0.3">
      <c r="A1" s="28" t="s">
        <v>162</v>
      </c>
      <c r="I1" s="23" t="s">
        <v>1</v>
      </c>
      <c r="J1" s="23"/>
      <c r="K1" s="2">
        <f>K3/K2</f>
        <v>0</v>
      </c>
    </row>
    <row r="2" spans="1:15" x14ac:dyDescent="0.2">
      <c r="I2" s="1" t="s">
        <v>2</v>
      </c>
      <c r="J2" s="1"/>
      <c r="K2" s="3">
        <f>SUM(K6:K41)</f>
        <v>792</v>
      </c>
    </row>
    <row r="3" spans="1:15" x14ac:dyDescent="0.2">
      <c r="I3" s="1" t="s">
        <v>3</v>
      </c>
      <c r="J3" s="1"/>
      <c r="K3" s="1">
        <f>SUMIF(D6:D41,"Yes",K6:K41)</f>
        <v>0</v>
      </c>
    </row>
    <row r="4" spans="1:15" ht="7.5" customHeight="1" x14ac:dyDescent="0.2"/>
    <row r="5" spans="1:15" ht="32" x14ac:dyDescent="0.2">
      <c r="A5" s="5"/>
      <c r="B5" s="6" t="s">
        <v>15</v>
      </c>
      <c r="C5" s="7" t="s">
        <v>4</v>
      </c>
      <c r="D5" s="6" t="s">
        <v>5</v>
      </c>
      <c r="E5" s="6" t="s">
        <v>13</v>
      </c>
      <c r="F5" s="6" t="s">
        <v>14</v>
      </c>
      <c r="G5" s="6" t="s">
        <v>12</v>
      </c>
      <c r="H5" s="6" t="s">
        <v>11</v>
      </c>
      <c r="I5" s="6" t="s">
        <v>10</v>
      </c>
      <c r="J5" s="6" t="s">
        <v>29</v>
      </c>
      <c r="K5" s="6" t="s">
        <v>0</v>
      </c>
      <c r="L5" s="8" t="s">
        <v>6</v>
      </c>
      <c r="M5" s="9" t="s">
        <v>7</v>
      </c>
      <c r="N5" s="10" t="s">
        <v>8</v>
      </c>
    </row>
    <row r="6" spans="1:15" x14ac:dyDescent="0.2">
      <c r="A6" s="11"/>
      <c r="B6" s="18"/>
      <c r="C6" s="19"/>
      <c r="D6" s="12" t="s">
        <v>9</v>
      </c>
      <c r="E6" s="24" t="s">
        <v>16</v>
      </c>
      <c r="H6" s="24" t="s">
        <v>17</v>
      </c>
      <c r="I6" s="1"/>
      <c r="J6" s="1"/>
      <c r="L6" s="13"/>
      <c r="M6" s="14"/>
      <c r="N6" s="15"/>
    </row>
    <row r="7" spans="1:15" x14ac:dyDescent="0.2">
      <c r="A7" s="11"/>
      <c r="B7" s="18"/>
      <c r="C7" s="19"/>
      <c r="D7" s="12" t="s">
        <v>9</v>
      </c>
      <c r="E7" s="1" t="s">
        <v>90</v>
      </c>
      <c r="F7" s="1" t="s">
        <v>93</v>
      </c>
      <c r="G7" s="1" t="s">
        <v>41</v>
      </c>
      <c r="H7" s="1" t="s">
        <v>66</v>
      </c>
      <c r="I7" s="1" t="s">
        <v>116</v>
      </c>
      <c r="J7" s="1" t="s">
        <v>30</v>
      </c>
      <c r="K7" s="1">
        <v>8</v>
      </c>
      <c r="L7" s="13">
        <f>SUM($K$6:K7)</f>
        <v>8</v>
      </c>
      <c r="M7" s="14">
        <f t="shared" ref="M7:M41" si="0">SUMIFS(PgCnt,CompFlag,"Yes",ActFDate,"&lt;="&amp;B7)</f>
        <v>0</v>
      </c>
      <c r="N7" s="15">
        <f t="shared" ref="N7" si="1">M7/L7</f>
        <v>0</v>
      </c>
    </row>
    <row r="8" spans="1:15" x14ac:dyDescent="0.2">
      <c r="A8" s="11"/>
      <c r="B8" s="18"/>
      <c r="C8" s="19"/>
      <c r="D8" s="12" t="s">
        <v>9</v>
      </c>
      <c r="E8" s="1" t="s">
        <v>90</v>
      </c>
      <c r="F8" s="1" t="s">
        <v>93</v>
      </c>
      <c r="G8" s="1" t="s">
        <v>42</v>
      </c>
      <c r="H8" s="1" t="s">
        <v>67</v>
      </c>
      <c r="I8" s="1" t="s">
        <v>117</v>
      </c>
      <c r="J8" s="1" t="s">
        <v>118</v>
      </c>
      <c r="K8" s="1">
        <v>32</v>
      </c>
      <c r="L8" s="13">
        <f>SUM($K$6:K8)</f>
        <v>40</v>
      </c>
      <c r="M8" s="14">
        <f t="shared" si="0"/>
        <v>0</v>
      </c>
      <c r="N8" s="15">
        <f t="shared" ref="N8:N41" si="2">M8/L8</f>
        <v>0</v>
      </c>
      <c r="O8" s="16"/>
    </row>
    <row r="9" spans="1:15" x14ac:dyDescent="0.2">
      <c r="A9" s="11"/>
      <c r="B9" s="18"/>
      <c r="C9" s="19"/>
      <c r="D9" s="12" t="s">
        <v>9</v>
      </c>
      <c r="E9" s="1" t="s">
        <v>90</v>
      </c>
      <c r="F9" s="1" t="s">
        <v>93</v>
      </c>
      <c r="G9" s="1" t="s">
        <v>43</v>
      </c>
      <c r="H9" s="1" t="s">
        <v>119</v>
      </c>
      <c r="I9" s="1" t="s">
        <v>68</v>
      </c>
      <c r="J9" s="1" t="s">
        <v>30</v>
      </c>
      <c r="K9" s="1">
        <v>15</v>
      </c>
      <c r="L9" s="13">
        <f>SUM($K$6:K9)</f>
        <v>55</v>
      </c>
      <c r="M9" s="14">
        <f t="shared" si="0"/>
        <v>0</v>
      </c>
      <c r="N9" s="15">
        <f t="shared" si="2"/>
        <v>0</v>
      </c>
    </row>
    <row r="10" spans="1:15" x14ac:dyDescent="0.2">
      <c r="A10" s="11"/>
      <c r="B10" s="18"/>
      <c r="C10" s="19"/>
      <c r="D10" s="12" t="s">
        <v>9</v>
      </c>
      <c r="E10" s="1" t="s">
        <v>90</v>
      </c>
      <c r="F10" s="1" t="s">
        <v>94</v>
      </c>
      <c r="G10" s="1" t="s">
        <v>44</v>
      </c>
      <c r="H10" s="1" t="s">
        <v>120</v>
      </c>
      <c r="I10" s="1" t="s">
        <v>121</v>
      </c>
      <c r="J10" s="1" t="s">
        <v>122</v>
      </c>
      <c r="K10" s="1">
        <v>8</v>
      </c>
      <c r="L10" s="13">
        <f>SUM($K$6:K10)</f>
        <v>63</v>
      </c>
      <c r="M10" s="14">
        <f t="shared" si="0"/>
        <v>0</v>
      </c>
      <c r="N10" s="15">
        <f t="shared" si="2"/>
        <v>0</v>
      </c>
    </row>
    <row r="11" spans="1:15" x14ac:dyDescent="0.2">
      <c r="A11" s="11"/>
      <c r="B11" s="18"/>
      <c r="C11" s="19"/>
      <c r="D11" s="12" t="s">
        <v>9</v>
      </c>
      <c r="E11" s="1" t="s">
        <v>90</v>
      </c>
      <c r="F11" s="1" t="s">
        <v>94</v>
      </c>
      <c r="G11" s="1" t="s">
        <v>45</v>
      </c>
      <c r="H11" s="1" t="s">
        <v>123</v>
      </c>
      <c r="I11" s="1" t="s">
        <v>69</v>
      </c>
      <c r="J11" s="1" t="s">
        <v>30</v>
      </c>
      <c r="K11" s="1">
        <v>31</v>
      </c>
      <c r="L11" s="13">
        <f>SUM($K$6:K11)</f>
        <v>94</v>
      </c>
      <c r="M11" s="14">
        <f t="shared" si="0"/>
        <v>0</v>
      </c>
      <c r="N11" s="15">
        <f t="shared" si="2"/>
        <v>0</v>
      </c>
      <c r="O11" s="16"/>
    </row>
    <row r="12" spans="1:15" x14ac:dyDescent="0.2">
      <c r="A12" s="11"/>
      <c r="B12" s="18"/>
      <c r="C12" s="19"/>
      <c r="D12" s="12" t="s">
        <v>9</v>
      </c>
      <c r="E12" s="1" t="s">
        <v>90</v>
      </c>
      <c r="F12" s="1" t="s">
        <v>94</v>
      </c>
      <c r="G12" s="1" t="s">
        <v>46</v>
      </c>
      <c r="H12" s="1" t="s">
        <v>124</v>
      </c>
      <c r="I12" s="1" t="s">
        <v>70</v>
      </c>
      <c r="J12" s="1" t="s">
        <v>30</v>
      </c>
      <c r="K12" s="1">
        <v>11</v>
      </c>
      <c r="L12" s="13">
        <f>SUM($K$6:K12)</f>
        <v>105</v>
      </c>
      <c r="M12" s="14">
        <f t="shared" si="0"/>
        <v>0</v>
      </c>
      <c r="N12" s="15">
        <f t="shared" si="2"/>
        <v>0</v>
      </c>
      <c r="O12" s="16"/>
    </row>
    <row r="13" spans="1:15" x14ac:dyDescent="0.2">
      <c r="A13" s="11"/>
      <c r="B13" s="18"/>
      <c r="C13" s="19"/>
      <c r="D13" s="12" t="s">
        <v>9</v>
      </c>
      <c r="E13" s="1" t="s">
        <v>90</v>
      </c>
      <c r="F13" s="1" t="s">
        <v>94</v>
      </c>
      <c r="G13" s="1" t="s">
        <v>47</v>
      </c>
      <c r="H13" s="1" t="s">
        <v>125</v>
      </c>
      <c r="I13" s="1" t="s">
        <v>126</v>
      </c>
      <c r="J13" s="1" t="s">
        <v>127</v>
      </c>
      <c r="K13" s="1">
        <v>10</v>
      </c>
      <c r="L13" s="13">
        <f>SUM($K$6:K13)</f>
        <v>115</v>
      </c>
      <c r="M13" s="14">
        <f t="shared" si="0"/>
        <v>0</v>
      </c>
      <c r="N13" s="15">
        <f t="shared" si="2"/>
        <v>0</v>
      </c>
      <c r="O13" s="16"/>
    </row>
    <row r="14" spans="1:15" x14ac:dyDescent="0.2">
      <c r="A14" s="11"/>
      <c r="B14" s="18"/>
      <c r="C14" s="19"/>
      <c r="D14" s="12" t="s">
        <v>9</v>
      </c>
      <c r="E14" s="1" t="s">
        <v>90</v>
      </c>
      <c r="F14" s="1" t="s">
        <v>95</v>
      </c>
      <c r="G14" s="1" t="s">
        <v>100</v>
      </c>
      <c r="H14" s="1" t="s">
        <v>71</v>
      </c>
      <c r="I14" s="1" t="s">
        <v>128</v>
      </c>
      <c r="J14" s="1" t="s">
        <v>129</v>
      </c>
      <c r="K14" s="1">
        <v>15</v>
      </c>
      <c r="L14" s="13">
        <f>SUM($K$6:K14)</f>
        <v>130</v>
      </c>
      <c r="M14" s="14">
        <f t="shared" si="0"/>
        <v>0</v>
      </c>
      <c r="N14" s="15">
        <f t="shared" si="2"/>
        <v>0</v>
      </c>
      <c r="O14" s="16"/>
    </row>
    <row r="15" spans="1:15" x14ac:dyDescent="0.2">
      <c r="A15" s="11"/>
      <c r="B15" s="18"/>
      <c r="C15" s="19"/>
      <c r="D15" s="12" t="s">
        <v>9</v>
      </c>
      <c r="E15" s="1" t="s">
        <v>90</v>
      </c>
      <c r="F15" s="1" t="s">
        <v>95</v>
      </c>
      <c r="G15" s="1" t="s">
        <v>101</v>
      </c>
      <c r="H15" s="1" t="s">
        <v>130</v>
      </c>
      <c r="I15" s="1" t="s">
        <v>72</v>
      </c>
      <c r="J15" s="1" t="s">
        <v>30</v>
      </c>
      <c r="K15" s="1">
        <v>1</v>
      </c>
      <c r="L15" s="13">
        <f>SUM($K$6:K15)</f>
        <v>131</v>
      </c>
      <c r="M15" s="14">
        <f t="shared" si="0"/>
        <v>0</v>
      </c>
      <c r="N15" s="15">
        <f t="shared" si="2"/>
        <v>0</v>
      </c>
    </row>
    <row r="16" spans="1:15" x14ac:dyDescent="0.2">
      <c r="A16" s="11"/>
      <c r="B16" s="18"/>
      <c r="C16" s="19"/>
      <c r="D16" s="12" t="s">
        <v>9</v>
      </c>
      <c r="E16" s="1" t="s">
        <v>90</v>
      </c>
      <c r="F16" s="1" t="s">
        <v>95</v>
      </c>
      <c r="G16" s="1" t="s">
        <v>102</v>
      </c>
      <c r="H16" s="1" t="s">
        <v>73</v>
      </c>
      <c r="I16" s="1" t="s">
        <v>73</v>
      </c>
      <c r="J16" s="1" t="s">
        <v>30</v>
      </c>
      <c r="K16" s="1">
        <v>11</v>
      </c>
      <c r="L16" s="13">
        <f>SUM($K$6:K16)</f>
        <v>142</v>
      </c>
      <c r="M16" s="14">
        <f t="shared" si="0"/>
        <v>0</v>
      </c>
      <c r="N16" s="15">
        <f t="shared" si="2"/>
        <v>0</v>
      </c>
    </row>
    <row r="17" spans="1:14" x14ac:dyDescent="0.2">
      <c r="A17" s="11"/>
      <c r="B17" s="18"/>
      <c r="C17" s="19"/>
      <c r="D17" s="12" t="s">
        <v>9</v>
      </c>
      <c r="E17" s="1" t="s">
        <v>90</v>
      </c>
      <c r="F17" s="1" t="s">
        <v>95</v>
      </c>
      <c r="G17" s="1" t="s">
        <v>103</v>
      </c>
      <c r="H17" s="1" t="s">
        <v>131</v>
      </c>
      <c r="I17" s="1" t="s">
        <v>74</v>
      </c>
      <c r="J17" s="1" t="s">
        <v>30</v>
      </c>
      <c r="K17" s="1">
        <v>5</v>
      </c>
      <c r="L17" s="13">
        <f>SUM($K$6:K17)</f>
        <v>147</v>
      </c>
      <c r="M17" s="14">
        <f t="shared" si="0"/>
        <v>0</v>
      </c>
      <c r="N17" s="15">
        <f t="shared" si="2"/>
        <v>0</v>
      </c>
    </row>
    <row r="18" spans="1:14" x14ac:dyDescent="0.2">
      <c r="A18" s="11"/>
      <c r="B18" s="18"/>
      <c r="C18" s="19"/>
      <c r="D18" s="12" t="s">
        <v>9</v>
      </c>
      <c r="E18" s="1" t="s">
        <v>91</v>
      </c>
      <c r="F18" s="1" t="s">
        <v>96</v>
      </c>
      <c r="G18" s="1" t="s">
        <v>48</v>
      </c>
      <c r="H18" s="1" t="s">
        <v>168</v>
      </c>
      <c r="I18" s="1" t="s">
        <v>121</v>
      </c>
      <c r="J18" s="1" t="s">
        <v>169</v>
      </c>
      <c r="K18" s="1">
        <v>36</v>
      </c>
      <c r="L18" s="13">
        <f>SUM($K$6:K18)</f>
        <v>183</v>
      </c>
      <c r="M18" s="14">
        <f t="shared" si="0"/>
        <v>0</v>
      </c>
      <c r="N18" s="15">
        <f t="shared" si="2"/>
        <v>0</v>
      </c>
    </row>
    <row r="19" spans="1:14" x14ac:dyDescent="0.2">
      <c r="A19" s="11"/>
      <c r="B19" s="18"/>
      <c r="C19" s="19"/>
      <c r="D19" s="12" t="s">
        <v>9</v>
      </c>
      <c r="E19" s="1" t="s">
        <v>91</v>
      </c>
      <c r="F19" s="1" t="s">
        <v>96</v>
      </c>
      <c r="G19" s="1" t="s">
        <v>49</v>
      </c>
      <c r="H19" s="1" t="s">
        <v>170</v>
      </c>
      <c r="I19" s="1" t="s">
        <v>121</v>
      </c>
      <c r="J19" s="1" t="s">
        <v>171</v>
      </c>
      <c r="K19" s="1">
        <v>11</v>
      </c>
      <c r="L19" s="13">
        <f>SUM($K$6:K19)</f>
        <v>194</v>
      </c>
      <c r="M19" s="14">
        <f t="shared" si="0"/>
        <v>0</v>
      </c>
      <c r="N19" s="15">
        <f t="shared" si="2"/>
        <v>0</v>
      </c>
    </row>
    <row r="20" spans="1:14" x14ac:dyDescent="0.2">
      <c r="A20" s="11"/>
      <c r="B20" s="18"/>
      <c r="C20" s="19"/>
      <c r="D20" s="12" t="s">
        <v>9</v>
      </c>
      <c r="E20" s="1" t="s">
        <v>91</v>
      </c>
      <c r="F20" s="1" t="s">
        <v>96</v>
      </c>
      <c r="G20" s="1" t="s">
        <v>50</v>
      </c>
      <c r="H20" s="1" t="s">
        <v>132</v>
      </c>
      <c r="I20" s="1" t="s">
        <v>75</v>
      </c>
      <c r="J20" s="1" t="s">
        <v>30</v>
      </c>
      <c r="K20" s="1">
        <v>16</v>
      </c>
      <c r="L20" s="13">
        <f>SUM($K$6:K20)</f>
        <v>210</v>
      </c>
      <c r="M20" s="14">
        <f t="shared" si="0"/>
        <v>0</v>
      </c>
      <c r="N20" s="15">
        <f t="shared" si="2"/>
        <v>0</v>
      </c>
    </row>
    <row r="21" spans="1:14" x14ac:dyDescent="0.2">
      <c r="A21" s="11"/>
      <c r="B21" s="18"/>
      <c r="C21" s="19"/>
      <c r="D21" s="12" t="s">
        <v>9</v>
      </c>
      <c r="E21" s="1" t="s">
        <v>91</v>
      </c>
      <c r="F21" s="1" t="s">
        <v>96</v>
      </c>
      <c r="G21" s="1" t="s">
        <v>51</v>
      </c>
      <c r="H21" s="1" t="s">
        <v>133</v>
      </c>
      <c r="I21" s="1" t="s">
        <v>165</v>
      </c>
      <c r="J21" s="1" t="s">
        <v>166</v>
      </c>
      <c r="K21" s="1">
        <v>32</v>
      </c>
      <c r="L21" s="13">
        <f>SUM($K$6:K21)</f>
        <v>242</v>
      </c>
      <c r="M21" s="14">
        <f t="shared" si="0"/>
        <v>0</v>
      </c>
      <c r="N21" s="15">
        <f t="shared" si="2"/>
        <v>0</v>
      </c>
    </row>
    <row r="22" spans="1:14" x14ac:dyDescent="0.2">
      <c r="A22" s="11"/>
      <c r="B22" s="18"/>
      <c r="C22" s="19"/>
      <c r="D22" s="12" t="s">
        <v>9</v>
      </c>
      <c r="E22" s="1" t="s">
        <v>91</v>
      </c>
      <c r="F22" s="1" t="s">
        <v>96</v>
      </c>
      <c r="G22" s="1" t="s">
        <v>52</v>
      </c>
      <c r="H22" s="1" t="s">
        <v>134</v>
      </c>
      <c r="I22" s="1" t="s">
        <v>165</v>
      </c>
      <c r="J22" s="1" t="s">
        <v>160</v>
      </c>
      <c r="K22" s="1">
        <v>17</v>
      </c>
      <c r="L22" s="13">
        <f>SUM($K$6:K22)</f>
        <v>259</v>
      </c>
      <c r="M22" s="14">
        <f t="shared" si="0"/>
        <v>0</v>
      </c>
      <c r="N22" s="15">
        <f t="shared" si="2"/>
        <v>0</v>
      </c>
    </row>
    <row r="23" spans="1:14" x14ac:dyDescent="0.2">
      <c r="A23" s="11"/>
      <c r="B23" s="18"/>
      <c r="C23" s="19"/>
      <c r="D23" s="12" t="s">
        <v>9</v>
      </c>
      <c r="E23" s="1" t="s">
        <v>91</v>
      </c>
      <c r="F23" s="1" t="s">
        <v>96</v>
      </c>
      <c r="G23" s="1" t="s">
        <v>172</v>
      </c>
      <c r="H23" s="1" t="s">
        <v>135</v>
      </c>
      <c r="I23" s="1" t="s">
        <v>165</v>
      </c>
      <c r="J23" s="1" t="s">
        <v>150</v>
      </c>
      <c r="K23" s="1">
        <v>23</v>
      </c>
      <c r="L23" s="13">
        <f>SUM($K$6:K23)</f>
        <v>282</v>
      </c>
      <c r="M23" s="14">
        <f t="shared" si="0"/>
        <v>0</v>
      </c>
      <c r="N23" s="15">
        <f t="shared" si="2"/>
        <v>0</v>
      </c>
    </row>
    <row r="24" spans="1:14" x14ac:dyDescent="0.2">
      <c r="A24" s="11"/>
      <c r="B24" s="18"/>
      <c r="C24" s="19"/>
      <c r="D24" s="12" t="s">
        <v>9</v>
      </c>
      <c r="E24" s="1" t="s">
        <v>91</v>
      </c>
      <c r="F24" s="1" t="s">
        <v>97</v>
      </c>
      <c r="G24" s="1" t="s">
        <v>104</v>
      </c>
      <c r="H24" s="1" t="s">
        <v>76</v>
      </c>
      <c r="I24" s="1" t="s">
        <v>117</v>
      </c>
      <c r="J24" s="1" t="s">
        <v>136</v>
      </c>
      <c r="K24" s="1">
        <v>35</v>
      </c>
      <c r="L24" s="13">
        <f>SUM($K$6:K24)</f>
        <v>317</v>
      </c>
      <c r="M24" s="14">
        <f t="shared" si="0"/>
        <v>0</v>
      </c>
      <c r="N24" s="15">
        <f t="shared" si="2"/>
        <v>0</v>
      </c>
    </row>
    <row r="25" spans="1:14" x14ac:dyDescent="0.2">
      <c r="A25" s="11"/>
      <c r="B25" s="18"/>
      <c r="C25" s="19"/>
      <c r="D25" s="12" t="s">
        <v>9</v>
      </c>
      <c r="E25" s="1" t="s">
        <v>91</v>
      </c>
      <c r="F25" s="1" t="s">
        <v>97</v>
      </c>
      <c r="G25" s="1" t="s">
        <v>105</v>
      </c>
      <c r="H25" s="1" t="s">
        <v>137</v>
      </c>
      <c r="I25" s="1" t="s">
        <v>138</v>
      </c>
      <c r="J25" s="1" t="s">
        <v>139</v>
      </c>
      <c r="K25" s="1">
        <v>20</v>
      </c>
      <c r="L25" s="13">
        <f>SUM($K$6:K25)</f>
        <v>337</v>
      </c>
      <c r="M25" s="14">
        <f t="shared" si="0"/>
        <v>0</v>
      </c>
      <c r="N25" s="15">
        <f t="shared" si="2"/>
        <v>0</v>
      </c>
    </row>
    <row r="26" spans="1:14" x14ac:dyDescent="0.2">
      <c r="A26" s="11"/>
      <c r="B26" s="18"/>
      <c r="C26" s="19"/>
      <c r="D26" s="12" t="s">
        <v>9</v>
      </c>
      <c r="E26" s="1" t="s">
        <v>91</v>
      </c>
      <c r="F26" s="1" t="s">
        <v>97</v>
      </c>
      <c r="G26" s="1" t="s">
        <v>106</v>
      </c>
      <c r="H26" s="1" t="s">
        <v>140</v>
      </c>
      <c r="I26" s="1" t="s">
        <v>77</v>
      </c>
      <c r="J26" s="1" t="s">
        <v>30</v>
      </c>
      <c r="K26" s="1">
        <v>17</v>
      </c>
      <c r="L26" s="13">
        <f>SUM($K$6:K26)</f>
        <v>354</v>
      </c>
      <c r="M26" s="14">
        <f t="shared" si="0"/>
        <v>0</v>
      </c>
      <c r="N26" s="15">
        <f t="shared" si="2"/>
        <v>0</v>
      </c>
    </row>
    <row r="27" spans="1:14" x14ac:dyDescent="0.2">
      <c r="A27" s="11"/>
      <c r="B27" s="18"/>
      <c r="C27" s="19"/>
      <c r="D27" s="12" t="s">
        <v>9</v>
      </c>
      <c r="E27" s="1" t="s">
        <v>91</v>
      </c>
      <c r="F27" s="1" t="s">
        <v>97</v>
      </c>
      <c r="G27" s="1" t="s">
        <v>107</v>
      </c>
      <c r="H27" s="1" t="s">
        <v>141</v>
      </c>
      <c r="I27" s="1" t="s">
        <v>78</v>
      </c>
      <c r="J27" s="1" t="s">
        <v>30</v>
      </c>
      <c r="K27" s="1">
        <v>25</v>
      </c>
      <c r="L27" s="13">
        <f>SUM($K$6:K27)</f>
        <v>379</v>
      </c>
      <c r="M27" s="14">
        <f t="shared" si="0"/>
        <v>0</v>
      </c>
      <c r="N27" s="15">
        <f t="shared" si="2"/>
        <v>0</v>
      </c>
    </row>
    <row r="28" spans="1:14" x14ac:dyDescent="0.2">
      <c r="A28" s="11"/>
      <c r="B28" s="18"/>
      <c r="C28" s="19"/>
      <c r="D28" s="12" t="s">
        <v>9</v>
      </c>
      <c r="E28" s="1" t="s">
        <v>91</v>
      </c>
      <c r="F28" s="1" t="s">
        <v>97</v>
      </c>
      <c r="G28" s="1" t="s">
        <v>108</v>
      </c>
      <c r="H28" s="1" t="s">
        <v>142</v>
      </c>
      <c r="I28" s="1" t="s">
        <v>79</v>
      </c>
      <c r="J28" s="1" t="s">
        <v>30</v>
      </c>
      <c r="K28" s="1">
        <v>7</v>
      </c>
      <c r="L28" s="13"/>
      <c r="M28" s="14"/>
      <c r="N28" s="15"/>
    </row>
    <row r="29" spans="1:14" x14ac:dyDescent="0.2">
      <c r="A29" s="11"/>
      <c r="B29" s="18"/>
      <c r="C29" s="19"/>
      <c r="D29" s="12" t="s">
        <v>9</v>
      </c>
      <c r="E29" s="1" t="s">
        <v>92</v>
      </c>
      <c r="F29" s="1" t="s">
        <v>98</v>
      </c>
      <c r="G29" s="1" t="s">
        <v>53</v>
      </c>
      <c r="H29" s="1" t="s">
        <v>143</v>
      </c>
      <c r="I29" s="1" t="s">
        <v>144</v>
      </c>
      <c r="J29" s="1" t="s">
        <v>145</v>
      </c>
      <c r="K29" s="1">
        <v>42</v>
      </c>
      <c r="L29" s="13">
        <f>SUM($K$6:K29)</f>
        <v>428</v>
      </c>
      <c r="M29" s="14">
        <f t="shared" si="0"/>
        <v>0</v>
      </c>
      <c r="N29" s="15">
        <f t="shared" si="2"/>
        <v>0</v>
      </c>
    </row>
    <row r="30" spans="1:14" x14ac:dyDescent="0.2">
      <c r="A30" s="11"/>
      <c r="B30" s="18"/>
      <c r="C30" s="19"/>
      <c r="D30" s="12" t="s">
        <v>9</v>
      </c>
      <c r="E30" s="1" t="s">
        <v>92</v>
      </c>
      <c r="F30" s="1" t="s">
        <v>98</v>
      </c>
      <c r="G30" s="1" t="s">
        <v>54</v>
      </c>
      <c r="H30" s="1" t="s">
        <v>146</v>
      </c>
      <c r="I30" s="1" t="s">
        <v>80</v>
      </c>
      <c r="J30" s="1" t="s">
        <v>30</v>
      </c>
      <c r="K30" s="1">
        <v>17</v>
      </c>
      <c r="L30" s="13">
        <f>SUM($K$6:K30)</f>
        <v>445</v>
      </c>
      <c r="M30" s="14">
        <f t="shared" si="0"/>
        <v>0</v>
      </c>
      <c r="N30" s="15">
        <f t="shared" si="2"/>
        <v>0</v>
      </c>
    </row>
    <row r="31" spans="1:14" x14ac:dyDescent="0.2">
      <c r="A31" s="11"/>
      <c r="B31" s="18"/>
      <c r="C31" s="19"/>
      <c r="D31" s="12" t="s">
        <v>9</v>
      </c>
      <c r="E31" s="1" t="s">
        <v>92</v>
      </c>
      <c r="F31" s="1" t="s">
        <v>98</v>
      </c>
      <c r="G31" s="1" t="s">
        <v>109</v>
      </c>
      <c r="H31" s="1" t="s">
        <v>81</v>
      </c>
      <c r="I31" s="1" t="s">
        <v>147</v>
      </c>
      <c r="J31" s="1" t="s">
        <v>148</v>
      </c>
      <c r="K31" s="1">
        <v>36</v>
      </c>
      <c r="L31" s="13">
        <f>SUM($K$6:K31)</f>
        <v>481</v>
      </c>
      <c r="M31" s="14">
        <f t="shared" si="0"/>
        <v>0</v>
      </c>
      <c r="N31" s="15">
        <f t="shared" si="2"/>
        <v>0</v>
      </c>
    </row>
    <row r="32" spans="1:14" x14ac:dyDescent="0.2">
      <c r="A32" s="11"/>
      <c r="B32" s="18"/>
      <c r="C32" s="19"/>
      <c r="D32" s="12" t="s">
        <v>9</v>
      </c>
      <c r="E32" s="1" t="s">
        <v>92</v>
      </c>
      <c r="F32" s="1" t="s">
        <v>98</v>
      </c>
      <c r="G32" s="1" t="s">
        <v>110</v>
      </c>
      <c r="H32" s="1" t="s">
        <v>82</v>
      </c>
      <c r="I32" s="1" t="s">
        <v>147</v>
      </c>
      <c r="J32" s="1" t="s">
        <v>149</v>
      </c>
      <c r="K32" s="1">
        <v>32</v>
      </c>
      <c r="L32" s="13">
        <f>SUM($K$6:K32)</f>
        <v>513</v>
      </c>
      <c r="M32" s="14">
        <f t="shared" si="0"/>
        <v>0</v>
      </c>
      <c r="N32" s="15">
        <f t="shared" si="2"/>
        <v>0</v>
      </c>
    </row>
    <row r="33" spans="1:14" x14ac:dyDescent="0.2">
      <c r="A33" s="11"/>
      <c r="B33" s="18"/>
      <c r="C33" s="19"/>
      <c r="D33" s="12" t="s">
        <v>9</v>
      </c>
      <c r="E33" s="1" t="s">
        <v>92</v>
      </c>
      <c r="F33" s="1" t="s">
        <v>98</v>
      </c>
      <c r="G33" s="1" t="s">
        <v>111</v>
      </c>
      <c r="H33" s="1" t="s">
        <v>83</v>
      </c>
      <c r="I33" s="1" t="s">
        <v>117</v>
      </c>
      <c r="J33" s="1" t="s">
        <v>150</v>
      </c>
      <c r="K33" s="1">
        <v>39</v>
      </c>
      <c r="L33" s="13">
        <f>SUM($K$6:K33)</f>
        <v>552</v>
      </c>
      <c r="M33" s="14">
        <f t="shared" si="0"/>
        <v>0</v>
      </c>
      <c r="N33" s="15">
        <f t="shared" si="2"/>
        <v>0</v>
      </c>
    </row>
    <row r="34" spans="1:14" x14ac:dyDescent="0.2">
      <c r="A34" s="11"/>
      <c r="B34" s="18"/>
      <c r="C34" s="19"/>
      <c r="D34" s="12" t="s">
        <v>9</v>
      </c>
      <c r="E34" s="1" t="s">
        <v>92</v>
      </c>
      <c r="F34" s="1" t="s">
        <v>98</v>
      </c>
      <c r="G34" s="1" t="s">
        <v>112</v>
      </c>
      <c r="H34" s="1" t="s">
        <v>151</v>
      </c>
      <c r="I34" s="1" t="s">
        <v>84</v>
      </c>
      <c r="J34" s="1" t="s">
        <v>30</v>
      </c>
      <c r="K34" s="1">
        <v>31</v>
      </c>
      <c r="L34" s="13">
        <f>SUM($K$6:K34)</f>
        <v>583</v>
      </c>
      <c r="M34" s="14">
        <f t="shared" si="0"/>
        <v>0</v>
      </c>
      <c r="N34" s="15">
        <f t="shared" si="2"/>
        <v>0</v>
      </c>
    </row>
    <row r="35" spans="1:14" x14ac:dyDescent="0.2">
      <c r="A35" s="11"/>
      <c r="B35" s="18"/>
      <c r="C35" s="19"/>
      <c r="D35" s="12" t="s">
        <v>9</v>
      </c>
      <c r="E35" s="1" t="s">
        <v>92</v>
      </c>
      <c r="F35" s="1" t="s">
        <v>98</v>
      </c>
      <c r="G35" s="1" t="s">
        <v>113</v>
      </c>
      <c r="H35" s="1" t="s">
        <v>85</v>
      </c>
      <c r="I35" s="1" t="s">
        <v>117</v>
      </c>
      <c r="J35" s="1" t="s">
        <v>152</v>
      </c>
      <c r="K35" s="1">
        <v>30</v>
      </c>
      <c r="L35" s="13">
        <f>SUM($K$6:K35)</f>
        <v>613</v>
      </c>
      <c r="M35" s="14">
        <f t="shared" si="0"/>
        <v>0</v>
      </c>
      <c r="N35" s="15">
        <f t="shared" si="2"/>
        <v>0</v>
      </c>
    </row>
    <row r="36" spans="1:14" x14ac:dyDescent="0.2">
      <c r="A36" s="11"/>
      <c r="B36" s="18"/>
      <c r="C36" s="19"/>
      <c r="D36" s="12" t="s">
        <v>9</v>
      </c>
      <c r="E36" s="1" t="s">
        <v>92</v>
      </c>
      <c r="F36" s="1" t="s">
        <v>98</v>
      </c>
      <c r="G36" s="1" t="s">
        <v>114</v>
      </c>
      <c r="H36" s="1" t="s">
        <v>86</v>
      </c>
      <c r="I36" s="1" t="s">
        <v>117</v>
      </c>
      <c r="J36" s="1" t="s">
        <v>153</v>
      </c>
      <c r="K36" s="1">
        <v>25</v>
      </c>
      <c r="L36" s="13">
        <f>SUM($K$6:K36)</f>
        <v>638</v>
      </c>
      <c r="M36" s="14">
        <f t="shared" si="0"/>
        <v>0</v>
      </c>
      <c r="N36" s="15">
        <f t="shared" si="2"/>
        <v>0</v>
      </c>
    </row>
    <row r="37" spans="1:14" x14ac:dyDescent="0.2">
      <c r="A37" s="11"/>
      <c r="B37" s="18"/>
      <c r="C37" s="19"/>
      <c r="D37" s="12" t="s">
        <v>9</v>
      </c>
      <c r="E37" s="1" t="s">
        <v>92</v>
      </c>
      <c r="F37" s="1" t="s">
        <v>99</v>
      </c>
      <c r="G37" s="1" t="s">
        <v>56</v>
      </c>
      <c r="H37" s="1" t="s">
        <v>155</v>
      </c>
      <c r="I37" s="1" t="s">
        <v>121</v>
      </c>
      <c r="J37" s="1" t="s">
        <v>156</v>
      </c>
      <c r="K37" s="1">
        <v>12</v>
      </c>
      <c r="L37" s="13">
        <f>SUM($K$6:K38)</f>
        <v>671</v>
      </c>
      <c r="M37" s="14">
        <f>SUMIFS(PgCnt,CompFlag,"Yes",ActFDate,"&lt;="&amp;B37)</f>
        <v>0</v>
      </c>
      <c r="N37" s="15">
        <f>M37/L37</f>
        <v>0</v>
      </c>
    </row>
    <row r="38" spans="1:14" x14ac:dyDescent="0.2">
      <c r="A38" s="11"/>
      <c r="B38" s="18"/>
      <c r="C38" s="19"/>
      <c r="D38" s="12" t="s">
        <v>9</v>
      </c>
      <c r="E38" s="1" t="s">
        <v>92</v>
      </c>
      <c r="F38" s="1" t="s">
        <v>99</v>
      </c>
      <c r="G38" s="1" t="s">
        <v>57</v>
      </c>
      <c r="H38" s="1" t="s">
        <v>87</v>
      </c>
      <c r="I38" s="1" t="s">
        <v>117</v>
      </c>
      <c r="J38" s="1" t="s">
        <v>154</v>
      </c>
      <c r="K38" s="1">
        <v>21</v>
      </c>
      <c r="L38" s="13">
        <f>SUM($K$6:K38)</f>
        <v>671</v>
      </c>
      <c r="M38" s="14">
        <f t="shared" si="0"/>
        <v>0</v>
      </c>
      <c r="N38" s="15">
        <f t="shared" si="2"/>
        <v>0</v>
      </c>
    </row>
    <row r="39" spans="1:14" x14ac:dyDescent="0.2">
      <c r="A39" s="11"/>
      <c r="B39" s="18"/>
      <c r="C39" s="19"/>
      <c r="D39" s="12" t="s">
        <v>9</v>
      </c>
      <c r="E39" s="1" t="s">
        <v>92</v>
      </c>
      <c r="F39" s="1" t="s">
        <v>99</v>
      </c>
      <c r="G39" s="1" t="s">
        <v>58</v>
      </c>
      <c r="H39" s="1" t="s">
        <v>157</v>
      </c>
      <c r="I39" s="1" t="s">
        <v>126</v>
      </c>
      <c r="J39" s="1" t="s">
        <v>158</v>
      </c>
      <c r="K39" s="1">
        <v>35</v>
      </c>
      <c r="L39" s="13">
        <f>SUM($K$6:K39)</f>
        <v>706</v>
      </c>
      <c r="M39" s="14">
        <f t="shared" si="0"/>
        <v>0</v>
      </c>
      <c r="N39" s="15">
        <f t="shared" si="2"/>
        <v>0</v>
      </c>
    </row>
    <row r="40" spans="1:14" x14ac:dyDescent="0.2">
      <c r="A40" s="11"/>
      <c r="B40" s="18"/>
      <c r="C40" s="19"/>
      <c r="D40" s="12" t="s">
        <v>9</v>
      </c>
      <c r="E40" s="1" t="s">
        <v>92</v>
      </c>
      <c r="F40" s="1" t="s">
        <v>99</v>
      </c>
      <c r="G40" s="1" t="s">
        <v>59</v>
      </c>
      <c r="H40" s="1" t="s">
        <v>159</v>
      </c>
      <c r="I40" s="1" t="s">
        <v>88</v>
      </c>
      <c r="J40" s="1" t="s">
        <v>160</v>
      </c>
      <c r="K40" s="1">
        <v>46</v>
      </c>
      <c r="L40" s="13">
        <f>SUM($K$6:K40)</f>
        <v>752</v>
      </c>
      <c r="M40" s="14">
        <f t="shared" si="0"/>
        <v>0</v>
      </c>
      <c r="N40" s="15">
        <f t="shared" si="2"/>
        <v>0</v>
      </c>
    </row>
    <row r="41" spans="1:14" x14ac:dyDescent="0.2">
      <c r="A41" s="11"/>
      <c r="B41" s="18"/>
      <c r="C41" s="19"/>
      <c r="D41" s="12" t="s">
        <v>9</v>
      </c>
      <c r="E41" s="1" t="s">
        <v>92</v>
      </c>
      <c r="F41" s="1" t="s">
        <v>99</v>
      </c>
      <c r="G41" s="1" t="s">
        <v>115</v>
      </c>
      <c r="H41" s="1" t="s">
        <v>161</v>
      </c>
      <c r="I41" s="1" t="s">
        <v>89</v>
      </c>
      <c r="J41" s="1" t="s">
        <v>150</v>
      </c>
      <c r="K41" s="1">
        <v>40</v>
      </c>
      <c r="L41" s="13">
        <f>SUM($K$6:K41)</f>
        <v>792</v>
      </c>
      <c r="M41" s="14">
        <f t="shared" si="0"/>
        <v>0</v>
      </c>
      <c r="N41" s="15">
        <f t="shared" si="2"/>
        <v>0</v>
      </c>
    </row>
  </sheetData>
  <autoFilter ref="B5:N41" xr:uid="{00000000-0009-0000-0000-000001000000}"/>
  <phoneticPr fontId="13" type="noConversion"/>
  <dataValidations count="1">
    <dataValidation type="list" allowBlank="1" showInputMessage="1" showErrorMessage="1" sqref="D6:D41" xr:uid="{00000000-0002-0000-0100-000001000000}">
      <formula1>"No,Yes"</formula1>
    </dataValidation>
  </dataValidations>
  <pageMargins left="0.7" right="0.7" top="0.75" bottom="0.75" header="0.3" footer="0.3"/>
  <pageSetup scale="50" orientation="landscape"/>
  <headerFooter>
    <oddHeader>&amp;L&amp;"Calibri,Regular"&amp;K000000TIA Suggested Study Schedule - ILA LFV-U Fall 2015&amp;R&amp;"Calibri,Regular"&amp;K000000www.theinfiniteactuary.com</oddHeader>
    <oddFooter>&amp;L&amp;"Calibri,Regular"&amp;K000000© 2015 The Infinite Actuary, LLC&amp;R&amp;"Calibri,Regular"&amp;K000000Page &amp;P of &amp;N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B58"/>
  <sheetViews>
    <sheetView workbookViewId="0">
      <selection activeCell="L65" sqref="L65"/>
    </sheetView>
  </sheetViews>
  <sheetFormatPr baseColWidth="10" defaultColWidth="8.83203125" defaultRowHeight="15" x14ac:dyDescent="0.2"/>
  <sheetData>
    <row r="58" spans="2:2" x14ac:dyDescent="0.2">
      <c r="B58" t="s">
        <v>20</v>
      </c>
    </row>
  </sheetData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workbookViewId="0">
      <selection activeCell="C9" sqref="C9"/>
    </sheetView>
  </sheetViews>
  <sheetFormatPr baseColWidth="10" defaultRowHeight="15" x14ac:dyDescent="0.2"/>
  <cols>
    <col min="2" max="2" width="6.83203125" style="21" bestFit="1" customWidth="1"/>
  </cols>
  <sheetData>
    <row r="1" spans="1:3" x14ac:dyDescent="0.2">
      <c r="A1" t="s">
        <v>24</v>
      </c>
    </row>
    <row r="2" spans="1:3" x14ac:dyDescent="0.2">
      <c r="A2" t="s">
        <v>25</v>
      </c>
    </row>
    <row r="4" spans="1:3" x14ac:dyDescent="0.2">
      <c r="A4" s="17" t="s">
        <v>21</v>
      </c>
      <c r="B4" s="22" t="s">
        <v>22</v>
      </c>
      <c r="C4" s="17" t="s">
        <v>23</v>
      </c>
    </row>
    <row r="5" spans="1:3" x14ac:dyDescent="0.2">
      <c r="A5" s="20">
        <v>45848</v>
      </c>
      <c r="B5" s="21">
        <v>1</v>
      </c>
      <c r="C5" t="s">
        <v>55</v>
      </c>
    </row>
    <row r="6" spans="1:3" x14ac:dyDescent="0.2">
      <c r="A6" s="20">
        <v>45859</v>
      </c>
      <c r="B6" s="21">
        <v>2</v>
      </c>
      <c r="C6" t="s">
        <v>167</v>
      </c>
    </row>
    <row r="7" spans="1:3" x14ac:dyDescent="0.2">
      <c r="A7" s="20">
        <v>45868</v>
      </c>
      <c r="B7" s="21">
        <v>3</v>
      </c>
      <c r="C7" t="s">
        <v>173</v>
      </c>
    </row>
    <row r="8" spans="1:3" x14ac:dyDescent="0.2">
      <c r="A8" s="20">
        <v>45898</v>
      </c>
      <c r="B8" s="21">
        <v>4</v>
      </c>
      <c r="C8" t="s">
        <v>174</v>
      </c>
    </row>
    <row r="9" spans="1:3" x14ac:dyDescent="0.2">
      <c r="A9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Documentation</vt:lpstr>
      <vt:lpstr>Schedule</vt:lpstr>
      <vt:lpstr>Tracking</vt:lpstr>
      <vt:lpstr>Revisions</vt:lpstr>
      <vt:lpstr>ActFDate</vt:lpstr>
      <vt:lpstr>CompFlag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Eddie Smith</cp:lastModifiedBy>
  <cp:lastPrinted>2015-05-15T13:44:38Z</cp:lastPrinted>
  <dcterms:created xsi:type="dcterms:W3CDTF">2014-07-30T14:04:26Z</dcterms:created>
  <dcterms:modified xsi:type="dcterms:W3CDTF">2025-08-29T21:40:14Z</dcterms:modified>
</cp:coreProperties>
</file>